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L10" i="3" l="1"/>
  <c r="E8" i="2" l="1"/>
  <c r="E16" i="2"/>
  <c r="E13" i="2"/>
  <c r="E14" i="2"/>
  <c r="E15" i="2"/>
  <c r="E12" i="2"/>
  <c r="E5" i="2"/>
  <c r="E6" i="2"/>
  <c r="E7" i="2"/>
  <c r="E4" i="2"/>
  <c r="D12" i="1"/>
  <c r="D13" i="1"/>
  <c r="D14" i="1"/>
  <c r="D15" i="1"/>
  <c r="D11" i="1"/>
  <c r="B15" i="1"/>
  <c r="B22" i="1"/>
  <c r="D5" i="1"/>
  <c r="D6" i="1"/>
  <c r="D7" i="1"/>
  <c r="D4" i="1"/>
  <c r="D8" i="1" l="1"/>
</calcChain>
</file>

<file path=xl/sharedStrings.xml><?xml version="1.0" encoding="utf-8"?>
<sst xmlns="http://schemas.openxmlformats.org/spreadsheetml/2006/main" count="67" uniqueCount="38">
  <si>
    <t>Material</t>
  </si>
  <si>
    <t>Papel/Papelão</t>
  </si>
  <si>
    <t>Plástico</t>
  </si>
  <si>
    <t>Alumínio</t>
  </si>
  <si>
    <t>Vidro</t>
  </si>
  <si>
    <t>Total</t>
  </si>
  <si>
    <t>Kg</t>
  </si>
  <si>
    <t>catador</t>
  </si>
  <si>
    <t>t/ano</t>
  </si>
  <si>
    <t>Material coletado</t>
  </si>
  <si>
    <t>Material coletado pelos 121 catadores do aterro</t>
  </si>
  <si>
    <t>%</t>
  </si>
  <si>
    <t>Papel</t>
  </si>
  <si>
    <t xml:space="preserve">Alumínio </t>
  </si>
  <si>
    <t>Material disponível</t>
  </si>
  <si>
    <t>Total dos RSU</t>
  </si>
  <si>
    <t>Total coletado</t>
  </si>
  <si>
    <t xml:space="preserve"> Coletado %</t>
  </si>
  <si>
    <t xml:space="preserve">Material </t>
  </si>
  <si>
    <t>Total gerado</t>
  </si>
  <si>
    <t>t/mês</t>
  </si>
  <si>
    <t>kg/mês</t>
  </si>
  <si>
    <t>meses</t>
  </si>
  <si>
    <t>MATERIAL RECICLÁVEL</t>
  </si>
  <si>
    <t>PAPEL</t>
  </si>
  <si>
    <t>PLÁSTICO</t>
  </si>
  <si>
    <t>ALUMÍNIO</t>
  </si>
  <si>
    <t>TOTAL</t>
  </si>
  <si>
    <t xml:space="preserve"> t/ano</t>
  </si>
  <si>
    <t>VIDRO*</t>
  </si>
  <si>
    <t>R$/t</t>
  </si>
  <si>
    <t>Receita R$</t>
  </si>
  <si>
    <t>Receita perdida</t>
  </si>
  <si>
    <t>Receita obtida</t>
  </si>
  <si>
    <t>Materiais</t>
  </si>
  <si>
    <t>Matéria Orgânica</t>
  </si>
  <si>
    <t>Metal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</si>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</sst>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left" vertical="center"/>
    </xf>
    <xf numFmtId="0" fontId="5" fillId="0" borderId="4" xfId="0" applyFont="1" applyBorder="1"/>
    <xf numFmtId="3" fontId="5" fillId="0" borderId="4" xfId="0" applyNumberFormat="1" applyFont="1" applyBorder="1"/>
    <xf numFmtId="0" fontId="2" fillId="0" borderId="4" xfId="0" applyFont="1" applyFill="1" applyBorder="1" applyAlignment="1">
      <alignment horizontal="left" vertical="center"/>
    </xf>
    <xf numFmtId="0" fontId="6" fillId="0" borderId="4" xfId="0" applyFont="1" applyBorder="1"/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/>
    <xf numFmtId="0" fontId="2" fillId="0" borderId="9" xfId="0" applyFont="1" applyBorder="1" applyAlignment="1">
      <alignment horizontal="left" vertical="center"/>
    </xf>
    <xf numFmtId="0" fontId="6" fillId="0" borderId="10" xfId="0" applyFont="1" applyBorder="1"/>
    <xf numFmtId="0" fontId="2" fillId="0" borderId="13" xfId="0" applyFont="1" applyBorder="1" applyAlignment="1">
      <alignment horizontal="left" vertical="center"/>
    </xf>
    <xf numFmtId="0" fontId="6" fillId="0" borderId="13" xfId="0" applyFont="1" applyBorder="1"/>
    <xf numFmtId="0" fontId="2" fillId="0" borderId="9" xfId="0" applyFont="1" applyFill="1" applyBorder="1" applyAlignment="1">
      <alignment horizontal="left" vertical="center"/>
    </xf>
    <xf numFmtId="0" fontId="6" fillId="0" borderId="10" xfId="0" applyFont="1" applyFill="1" applyBorder="1"/>
    <xf numFmtId="0" fontId="6" fillId="0" borderId="11" xfId="0" applyFont="1" applyBorder="1"/>
    <xf numFmtId="9" fontId="5" fillId="0" borderId="3" xfId="0" applyNumberFormat="1" applyFont="1" applyBorder="1"/>
    <xf numFmtId="9" fontId="5" fillId="0" borderId="1" xfId="0" applyNumberFormat="1" applyFont="1" applyBorder="1"/>
    <xf numFmtId="9" fontId="6" fillId="0" borderId="2" xfId="0" applyNumberFormat="1" applyFont="1" applyBorder="1"/>
    <xf numFmtId="9" fontId="6" fillId="0" borderId="14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Fill="1" applyBorder="1"/>
    <xf numFmtId="0" fontId="5" fillId="0" borderId="12" xfId="0" applyFont="1" applyBorder="1"/>
    <xf numFmtId="0" fontId="3" fillId="0" borderId="13" xfId="0" applyFont="1" applyBorder="1" applyAlignment="1">
      <alignment horizontal="left" vertical="center"/>
    </xf>
    <xf numFmtId="0" fontId="5" fillId="0" borderId="13" xfId="0" applyFont="1" applyFill="1" applyBorder="1"/>
    <xf numFmtId="0" fontId="2" fillId="0" borderId="15" xfId="0" applyFont="1" applyFill="1" applyBorder="1" applyAlignment="1">
      <alignment horizontal="left" vertical="center"/>
    </xf>
    <xf numFmtId="0" fontId="6" fillId="0" borderId="3" xfId="0" applyFont="1" applyBorder="1"/>
    <xf numFmtId="0" fontId="5" fillId="0" borderId="10" xfId="0" applyFont="1" applyBorder="1"/>
    <xf numFmtId="4" fontId="0" fillId="0" borderId="0" xfId="0" applyNumberFormat="1"/>
    <xf numFmtId="0" fontId="5" fillId="0" borderId="4" xfId="0" applyFont="1" applyBorder="1"/>
    <xf numFmtId="0" fontId="3" fillId="2" borderId="4" xfId="0" applyFont="1" applyFill="1" applyBorder="1" applyAlignment="1">
      <alignment horizontal="right" vertical="center"/>
    </xf>
    <xf numFmtId="0" fontId="6" fillId="0" borderId="4" xfId="0" applyFont="1" applyBorder="1"/>
    <xf numFmtId="0" fontId="7" fillId="0" borderId="4" xfId="0" applyFont="1" applyBorder="1"/>
    <xf numFmtId="0" fontId="4" fillId="0" borderId="4" xfId="0" applyFont="1" applyBorder="1" applyAlignment="1">
      <alignment vertical="center"/>
    </xf>
    <xf numFmtId="0" fontId="6" fillId="0" borderId="4" xfId="0" applyFont="1" applyFill="1" applyBorder="1"/>
    <xf numFmtId="0" fontId="8" fillId="0" borderId="4" xfId="0" applyFont="1" applyBorder="1"/>
    <xf numFmtId="0" fontId="8" fillId="2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7" fillId="0" borderId="4" xfId="0" applyFont="1" applyFill="1" applyBorder="1"/>
    <xf numFmtId="0" fontId="0" fillId="0" borderId="4" xfId="0" applyBorder="1"/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0" fillId="0" borderId="19" xfId="0" applyBorder="1"/>
    <xf numFmtId="0" fontId="6" fillId="0" borderId="20" xfId="0" applyFont="1" applyBorder="1"/>
    <xf numFmtId="0" fontId="9" fillId="0" borderId="4" xfId="0" applyFont="1" applyBorder="1"/>
    <xf numFmtId="0" fontId="9" fillId="0" borderId="8" xfId="0" applyFont="1" applyBorder="1"/>
    <xf numFmtId="0" fontId="0" fillId="0" borderId="8" xfId="0" applyBorder="1"/>
    <xf numFmtId="0" fontId="10" fillId="0" borderId="9" xfId="0" applyFont="1" applyBorder="1"/>
    <xf numFmtId="0" fontId="1" fillId="0" borderId="11" xfId="0" applyFont="1" applyBorder="1"/>
    <xf numFmtId="0" fontId="9" fillId="0" borderId="13" xfId="0" applyFont="1" applyBorder="1"/>
    <xf numFmtId="0" fontId="0" fillId="0" borderId="13" xfId="0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Plan1!$I$3</c:f>
              <c:strCache>
                <c:ptCount val="1"/>
                <c:pt idx="0">
                  <c:v> Coletado %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12,62 %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13,8 %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55555555555606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36,75</a:t>
                    </a:r>
                    <a:r>
                      <a:rPr lang="en-US" baseline="0">
                        <a:latin typeface="Times New Roman" pitchFamily="18" charset="0"/>
                        <a:cs typeface="Times New Roman" pitchFamily="18" charset="0"/>
                      </a:rPr>
                      <a:t> </a:t>
                    </a:r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7,52 %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13,29 %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33333333333435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100 %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Plan1!$H$4:$H$9</c:f>
              <c:strCache>
                <c:ptCount val="6"/>
                <c:pt idx="0">
                  <c:v>Papel</c:v>
                </c:pt>
                <c:pt idx="1">
                  <c:v>Plástico</c:v>
                </c:pt>
                <c:pt idx="2">
                  <c:v>Alumínio </c:v>
                </c:pt>
                <c:pt idx="3">
                  <c:v>Vidro</c:v>
                </c:pt>
                <c:pt idx="4">
                  <c:v>Total coletado</c:v>
                </c:pt>
                <c:pt idx="5">
                  <c:v>Total gerado</c:v>
                </c:pt>
              </c:strCache>
            </c:strRef>
          </c:cat>
          <c:val>
            <c:numRef>
              <c:f>Plan1!$I$4:$I$9</c:f>
              <c:numCache>
                <c:formatCode>General</c:formatCode>
                <c:ptCount val="6"/>
                <c:pt idx="0">
                  <c:v>12.62</c:v>
                </c:pt>
                <c:pt idx="1">
                  <c:v>13.8</c:v>
                </c:pt>
                <c:pt idx="2">
                  <c:v>36.75</c:v>
                </c:pt>
                <c:pt idx="3">
                  <c:v>7.52</c:v>
                </c:pt>
                <c:pt idx="4">
                  <c:v>13.29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586624"/>
        <c:axId val="105393152"/>
        <c:axId val="0"/>
      </c:bar3DChart>
      <c:catAx>
        <c:axId val="10458662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05393152"/>
        <c:crosses val="autoZero"/>
        <c:auto val="1"/>
        <c:lblAlgn val="ctr"/>
        <c:lblOffset val="100"/>
        <c:noMultiLvlLbl val="0"/>
      </c:catAx>
      <c:valAx>
        <c:axId val="105393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45866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Plan1!$B$10</c:f>
              <c:strCache>
                <c:ptCount val="1"/>
                <c:pt idx="0">
                  <c:v>t/mês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Plan1!$A$11:$A$15</c:f>
              <c:strCache>
                <c:ptCount val="5"/>
                <c:pt idx="0">
                  <c:v>Papel/Papelão</c:v>
                </c:pt>
                <c:pt idx="1">
                  <c:v>Plástico</c:v>
                </c:pt>
                <c:pt idx="2">
                  <c:v>Alumínio</c:v>
                </c:pt>
                <c:pt idx="3">
                  <c:v>Vidro</c:v>
                </c:pt>
                <c:pt idx="4">
                  <c:v>Total</c:v>
                </c:pt>
              </c:strCache>
            </c:strRef>
          </c:cat>
          <c:val>
            <c:numRef>
              <c:f>Plan1!$B$11:$B$15</c:f>
              <c:numCache>
                <c:formatCode>General</c:formatCode>
                <c:ptCount val="5"/>
                <c:pt idx="0">
                  <c:v>42.6</c:v>
                </c:pt>
                <c:pt idx="1">
                  <c:v>83.9</c:v>
                </c:pt>
                <c:pt idx="2">
                  <c:v>9.3000000000000007</c:v>
                </c:pt>
                <c:pt idx="3">
                  <c:v>8.9</c:v>
                </c:pt>
                <c:pt idx="4">
                  <c:v>144.70000000000002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403904"/>
        <c:axId val="115852800"/>
        <c:axId val="0"/>
      </c:bar3DChart>
      <c:catAx>
        <c:axId val="107403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15852800"/>
        <c:crosses val="autoZero"/>
        <c:auto val="1"/>
        <c:lblAlgn val="ctr"/>
        <c:lblOffset val="100"/>
        <c:noMultiLvlLbl val="0"/>
      </c:catAx>
      <c:valAx>
        <c:axId val="11585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074039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67,15%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14,46%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8,03%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2,82%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1,74%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5,8%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5,2%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[1]Plan7!$P$4:$P$10</c:f>
              <c:strCache>
                <c:ptCount val="7"/>
                <c:pt idx="0">
                  <c:v>Matéria Orgânica</c:v>
                </c:pt>
                <c:pt idx="1">
                  <c:v>Plástico</c:v>
                </c:pt>
                <c:pt idx="2">
                  <c:v>Papel/Papelão</c:v>
                </c:pt>
                <c:pt idx="3">
                  <c:v>Vidro</c:v>
                </c:pt>
                <c:pt idx="4">
                  <c:v>Metal</c:v>
                </c:pt>
                <c:pt idx="5">
                  <c:v>Alumínio</c:v>
                </c:pt>
                <c:pt idx="6">
                  <c:v>Outros</c:v>
                </c:pt>
              </c:strCache>
            </c:strRef>
          </c:cat>
          <c:val>
            <c:numRef>
              <c:f>[1]Plan7!$Q$4:$Q$10</c:f>
              <c:numCache>
                <c:formatCode>General</c:formatCode>
                <c:ptCount val="7"/>
                <c:pt idx="0">
                  <c:v>67.150000000000006</c:v>
                </c:pt>
                <c:pt idx="1">
                  <c:v>14.46</c:v>
                </c:pt>
                <c:pt idx="2">
                  <c:v>8.0299999999999994</c:v>
                </c:pt>
                <c:pt idx="3">
                  <c:v>2.82</c:v>
                </c:pt>
                <c:pt idx="4">
                  <c:v>1.74</c:v>
                </c:pt>
                <c:pt idx="5">
                  <c:v>0.6</c:v>
                </c:pt>
                <c:pt idx="6">
                  <c:v>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egendEntry>
        <c:idx val="5"/>
        <c:delete val="1"/>
      </c:legendEntry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[1]Plan1!$I$63:$I$66</c:f>
              <c:strCache>
                <c:ptCount val="4"/>
                <c:pt idx="0">
                  <c:v>&gt; 18 anos</c:v>
                </c:pt>
                <c:pt idx="1">
                  <c:v>18-25 anos</c:v>
                </c:pt>
                <c:pt idx="2">
                  <c:v>26-36 anos</c:v>
                </c:pt>
                <c:pt idx="3">
                  <c:v>37-50 anos</c:v>
                </c:pt>
              </c:strCache>
            </c:strRef>
          </c:cat>
          <c:val>
            <c:numRef>
              <c:f>[1]Plan1!$J$63:$J$66</c:f>
              <c:numCache>
                <c:formatCode>General</c:formatCode>
                <c:ptCount val="4"/>
                <c:pt idx="0">
                  <c:v>4</c:v>
                </c:pt>
                <c:pt idx="1">
                  <c:v>13</c:v>
                </c:pt>
                <c:pt idx="2">
                  <c:v>13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2826752"/>
        <c:axId val="62828544"/>
        <c:axId val="0"/>
      </c:bar3DChart>
      <c:catAx>
        <c:axId val="62826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ea typeface="Tahoma" pitchFamily="34" charset="0"/>
                <a:cs typeface="Times New Roman" pitchFamily="18" charset="0"/>
              </a:defRPr>
            </a:pPr>
            <a:endParaRPr lang="pt-BR"/>
          </a:p>
        </c:txPr>
        <c:crossAx val="62828544"/>
        <c:crosses val="autoZero"/>
        <c:auto val="1"/>
        <c:lblAlgn val="ctr"/>
        <c:lblOffset val="100"/>
        <c:noMultiLvlLbl val="0"/>
      </c:catAx>
      <c:valAx>
        <c:axId val="6282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2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11</xdr:row>
      <xdr:rowOff>4762</xdr:rowOff>
    </xdr:from>
    <xdr:to>
      <xdr:col>12</xdr:col>
      <xdr:colOff>142875</xdr:colOff>
      <xdr:row>25</xdr:row>
      <xdr:rowOff>23812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23</xdr:row>
      <xdr:rowOff>166687</xdr:rowOff>
    </xdr:from>
    <xdr:to>
      <xdr:col>4</xdr:col>
      <xdr:colOff>514350</xdr:colOff>
      <xdr:row>38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304800</xdr:colOff>
      <xdr:row>17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Disserta&#231;&#227;o%20-%20Corre&#231;&#227;o/Dados/Dados%20do%20Resultado/Tabe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4"/>
      <sheetName val="Plan5"/>
      <sheetName val="Plan10"/>
      <sheetName val="Plan7"/>
      <sheetName val="Plan8"/>
      <sheetName val="Plan3"/>
      <sheetName val="Plan6"/>
      <sheetName val="Plan9"/>
      <sheetName val="Plan11"/>
      <sheetName val="Plan12"/>
    </sheetNames>
    <sheetDataSet>
      <sheetData sheetId="0">
        <row r="63">
          <cell r="I63" t="str">
            <v>&gt; 18 anos</v>
          </cell>
          <cell r="J63">
            <v>4</v>
          </cell>
        </row>
        <row r="64">
          <cell r="I64" t="str">
            <v>18-25 anos</v>
          </cell>
          <cell r="J64">
            <v>13</v>
          </cell>
        </row>
        <row r="65">
          <cell r="I65" t="str">
            <v>26-36 anos</v>
          </cell>
          <cell r="J65">
            <v>13</v>
          </cell>
        </row>
        <row r="66">
          <cell r="I66" t="str">
            <v>37-50 anos</v>
          </cell>
          <cell r="J66">
            <v>10</v>
          </cell>
        </row>
      </sheetData>
      <sheetData sheetId="1"/>
      <sheetData sheetId="2"/>
      <sheetData sheetId="3"/>
      <sheetData sheetId="4"/>
      <sheetData sheetId="5">
        <row r="4">
          <cell r="P4" t="str">
            <v>Matéria Orgânica</v>
          </cell>
          <cell r="Q4">
            <v>67.150000000000006</v>
          </cell>
        </row>
        <row r="5">
          <cell r="P5" t="str">
            <v>Plástico</v>
          </cell>
          <cell r="Q5">
            <v>14.46</v>
          </cell>
        </row>
        <row r="6">
          <cell r="P6" t="str">
            <v>Papel/Papelão</v>
          </cell>
          <cell r="Q6">
            <v>8.0299999999999994</v>
          </cell>
        </row>
        <row r="7">
          <cell r="P7" t="str">
            <v>Vidro</v>
          </cell>
          <cell r="Q7">
            <v>2.82</v>
          </cell>
        </row>
        <row r="8">
          <cell r="P8" t="str">
            <v>Metal</v>
          </cell>
          <cell r="Q8">
            <v>1.74</v>
          </cell>
        </row>
        <row r="9">
          <cell r="P9" t="str">
            <v>Alumínio</v>
          </cell>
          <cell r="Q9">
            <v>0.6</v>
          </cell>
        </row>
        <row r="10">
          <cell r="P10" t="str">
            <v>Outros</v>
          </cell>
          <cell r="Q10">
            <v>5.2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I1"/>
    </sheetView>
  </sheetViews>
  <sheetFormatPr defaultRowHeight="15" x14ac:dyDescent="0.25"/>
  <cols>
    <col min="1" max="1" width="19" customWidth="1"/>
    <col min="2" max="2" width="13.7109375" customWidth="1"/>
    <col min="3" max="3" width="12" customWidth="1"/>
    <col min="4" max="4" width="18.42578125" customWidth="1"/>
    <col min="5" max="5" width="17.42578125" customWidth="1"/>
    <col min="6" max="6" width="15.28515625" customWidth="1"/>
    <col min="8" max="8" width="19" customWidth="1"/>
    <col min="9" max="9" width="13" customWidth="1"/>
    <col min="10" max="10" width="13.28515625" customWidth="1"/>
  </cols>
  <sheetData>
    <row r="1" spans="1:11" ht="15.75" thickBot="1" x14ac:dyDescent="0.3">
      <c r="A1" s="59" t="s">
        <v>10</v>
      </c>
      <c r="B1" s="60"/>
      <c r="C1" s="60"/>
      <c r="D1" s="60"/>
      <c r="E1" s="60"/>
      <c r="F1" s="60"/>
      <c r="G1" s="60"/>
      <c r="H1" s="60"/>
      <c r="I1" s="61"/>
      <c r="K1" s="1"/>
    </row>
    <row r="2" spans="1:11" ht="15.75" thickBot="1" x14ac:dyDescent="0.3"/>
    <row r="3" spans="1:11" ht="15.75" thickBot="1" x14ac:dyDescent="0.3">
      <c r="A3" s="7" t="s">
        <v>0</v>
      </c>
      <c r="B3" s="6" t="s">
        <v>6</v>
      </c>
      <c r="C3" s="6" t="s">
        <v>7</v>
      </c>
      <c r="D3" s="6" t="s">
        <v>21</v>
      </c>
      <c r="F3" s="26"/>
      <c r="H3" s="14" t="s">
        <v>18</v>
      </c>
      <c r="I3" s="20" t="s">
        <v>17</v>
      </c>
    </row>
    <row r="4" spans="1:11" x14ac:dyDescent="0.25">
      <c r="A4" s="2" t="s">
        <v>1</v>
      </c>
      <c r="B4" s="3">
        <v>2840</v>
      </c>
      <c r="C4" s="3">
        <v>15</v>
      </c>
      <c r="D4" s="3">
        <f>B4*C4</f>
        <v>42600</v>
      </c>
      <c r="F4" s="8"/>
      <c r="H4" s="12" t="s">
        <v>12</v>
      </c>
      <c r="I4" s="13">
        <v>12.62</v>
      </c>
    </row>
    <row r="5" spans="1:11" x14ac:dyDescent="0.25">
      <c r="A5" s="2" t="s">
        <v>2</v>
      </c>
      <c r="B5" s="4">
        <v>729.60500000000002</v>
      </c>
      <c r="C5" s="3">
        <v>115</v>
      </c>
      <c r="D5" s="3">
        <f t="shared" ref="D5:D7" si="0">B5*C5</f>
        <v>83904.574999999997</v>
      </c>
      <c r="F5" s="8"/>
      <c r="H5" s="2" t="s">
        <v>2</v>
      </c>
      <c r="I5" s="3">
        <v>13.8</v>
      </c>
    </row>
    <row r="6" spans="1:11" x14ac:dyDescent="0.25">
      <c r="A6" s="2" t="s">
        <v>3</v>
      </c>
      <c r="B6" s="3">
        <v>83.24</v>
      </c>
      <c r="C6" s="3">
        <v>112</v>
      </c>
      <c r="D6" s="3">
        <f t="shared" si="0"/>
        <v>9322.8799999999992</v>
      </c>
      <c r="F6" s="8"/>
      <c r="H6" s="2" t="s">
        <v>13</v>
      </c>
      <c r="I6" s="3">
        <v>36.75</v>
      </c>
    </row>
    <row r="7" spans="1:11" x14ac:dyDescent="0.25">
      <c r="A7" s="2" t="s">
        <v>4</v>
      </c>
      <c r="B7" s="3">
        <v>123.54</v>
      </c>
      <c r="C7" s="3">
        <v>72</v>
      </c>
      <c r="D7" s="3">
        <f t="shared" si="0"/>
        <v>8894.880000000001</v>
      </c>
      <c r="F7" s="8"/>
      <c r="H7" s="2" t="s">
        <v>4</v>
      </c>
      <c r="I7" s="3">
        <v>7.52</v>
      </c>
    </row>
    <row r="8" spans="1:11" x14ac:dyDescent="0.25">
      <c r="A8" s="5" t="s">
        <v>5</v>
      </c>
      <c r="B8" s="6"/>
      <c r="C8" s="6"/>
      <c r="D8" s="6">
        <f>SUM(D4:D7)</f>
        <v>144722.33499999999</v>
      </c>
      <c r="F8" s="8"/>
      <c r="H8" s="7" t="s">
        <v>16</v>
      </c>
      <c r="I8" s="39">
        <v>13.29</v>
      </c>
    </row>
    <row r="9" spans="1:11" ht="15.75" thickBot="1" x14ac:dyDescent="0.3">
      <c r="H9" s="48" t="s">
        <v>19</v>
      </c>
      <c r="I9" s="49">
        <v>100</v>
      </c>
    </row>
    <row r="10" spans="1:11" ht="15.75" thickBot="1" x14ac:dyDescent="0.3">
      <c r="A10" s="14" t="s">
        <v>9</v>
      </c>
      <c r="B10" s="15" t="s">
        <v>20</v>
      </c>
      <c r="C10" s="20" t="s">
        <v>22</v>
      </c>
      <c r="D10" s="50" t="s">
        <v>8</v>
      </c>
      <c r="E10" s="51" t="s">
        <v>11</v>
      </c>
    </row>
    <row r="11" spans="1:11" x14ac:dyDescent="0.25">
      <c r="A11" s="12" t="s">
        <v>1</v>
      </c>
      <c r="B11" s="13">
        <v>42.6</v>
      </c>
      <c r="C11" s="13">
        <v>12</v>
      </c>
      <c r="D11" s="47">
        <f>B11*C11</f>
        <v>511.20000000000005</v>
      </c>
      <c r="E11" s="47">
        <v>511</v>
      </c>
    </row>
    <row r="12" spans="1:11" x14ac:dyDescent="0.25">
      <c r="A12" s="2" t="s">
        <v>2</v>
      </c>
      <c r="B12" s="3">
        <v>83.9</v>
      </c>
      <c r="C12" s="13">
        <v>12</v>
      </c>
      <c r="D12" s="47">
        <f t="shared" ref="D12:D15" si="1">B12*C12</f>
        <v>1006.8000000000001</v>
      </c>
      <c r="E12" s="47">
        <v>1006</v>
      </c>
    </row>
    <row r="13" spans="1:11" x14ac:dyDescent="0.25">
      <c r="A13" s="2" t="s">
        <v>3</v>
      </c>
      <c r="B13" s="3">
        <v>9.3000000000000007</v>
      </c>
      <c r="C13" s="13">
        <v>12</v>
      </c>
      <c r="D13" s="47">
        <f t="shared" si="1"/>
        <v>111.60000000000001</v>
      </c>
      <c r="E13" s="47">
        <v>111</v>
      </c>
    </row>
    <row r="14" spans="1:11" ht="15.75" thickBot="1" x14ac:dyDescent="0.3">
      <c r="A14" s="31" t="s">
        <v>4</v>
      </c>
      <c r="B14" s="32">
        <v>8.9</v>
      </c>
      <c r="C14" s="30">
        <v>12</v>
      </c>
      <c r="D14" s="47">
        <f t="shared" si="1"/>
        <v>106.80000000000001</v>
      </c>
      <c r="E14" s="47">
        <v>107</v>
      </c>
    </row>
    <row r="15" spans="1:11" ht="15.75" thickBot="1" x14ac:dyDescent="0.3">
      <c r="A15" s="18" t="s">
        <v>5</v>
      </c>
      <c r="B15" s="35">
        <f>SUM(B11:B14)</f>
        <v>144.70000000000002</v>
      </c>
      <c r="C15" s="35">
        <v>12</v>
      </c>
      <c r="D15" s="47">
        <f t="shared" si="1"/>
        <v>1736.4</v>
      </c>
      <c r="E15" s="47"/>
    </row>
    <row r="16" spans="1:11" ht="15.75" thickBot="1" x14ac:dyDescent="0.3">
      <c r="A16" s="33"/>
      <c r="B16" s="34"/>
      <c r="C16" s="29"/>
    </row>
    <row r="17" spans="1:6" ht="15.75" thickBot="1" x14ac:dyDescent="0.3">
      <c r="A17" s="14" t="s">
        <v>14</v>
      </c>
      <c r="B17" s="15" t="s">
        <v>8</v>
      </c>
      <c r="C17" s="39" t="s">
        <v>11</v>
      </c>
      <c r="D17" s="25"/>
      <c r="E17" s="26"/>
      <c r="F17" s="26"/>
    </row>
    <row r="18" spans="1:6" x14ac:dyDescent="0.25">
      <c r="A18" s="12" t="s">
        <v>12</v>
      </c>
      <c r="B18" s="13">
        <v>4047</v>
      </c>
      <c r="C18" s="21">
        <v>1</v>
      </c>
      <c r="D18" s="27"/>
      <c r="E18" s="10"/>
      <c r="F18" s="28"/>
    </row>
    <row r="19" spans="1:6" x14ac:dyDescent="0.25">
      <c r="A19" s="2" t="s">
        <v>2</v>
      </c>
      <c r="B19" s="3">
        <v>7288</v>
      </c>
      <c r="C19" s="22">
        <v>1</v>
      </c>
      <c r="D19" s="27"/>
      <c r="E19" s="10"/>
      <c r="F19" s="28"/>
    </row>
    <row r="20" spans="1:6" x14ac:dyDescent="0.25">
      <c r="A20" s="2" t="s">
        <v>13</v>
      </c>
      <c r="B20" s="3">
        <v>302</v>
      </c>
      <c r="C20" s="22">
        <v>1</v>
      </c>
      <c r="D20" s="27"/>
      <c r="E20" s="10"/>
      <c r="F20" s="28"/>
    </row>
    <row r="21" spans="1:6" x14ac:dyDescent="0.25">
      <c r="A21" s="2" t="s">
        <v>4</v>
      </c>
      <c r="B21" s="3">
        <v>1421</v>
      </c>
      <c r="C21" s="22">
        <v>1</v>
      </c>
      <c r="D21" s="27"/>
      <c r="E21" s="10"/>
      <c r="F21" s="28"/>
    </row>
    <row r="22" spans="1:6" ht="15.75" thickBot="1" x14ac:dyDescent="0.3">
      <c r="A22" s="16" t="s">
        <v>5</v>
      </c>
      <c r="B22" s="17">
        <f>SUM(B18:B21)</f>
        <v>13058</v>
      </c>
      <c r="C22" s="23">
        <v>1</v>
      </c>
      <c r="D22" s="11"/>
      <c r="E22" s="10"/>
      <c r="F22" s="26"/>
    </row>
    <row r="23" spans="1:6" ht="15.75" thickBot="1" x14ac:dyDescent="0.3">
      <c r="A23" s="18" t="s">
        <v>15</v>
      </c>
      <c r="B23" s="19">
        <v>50400</v>
      </c>
      <c r="C23" s="24">
        <v>1</v>
      </c>
      <c r="D23" s="11"/>
      <c r="E23" s="26"/>
      <c r="F23" s="29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F16" sqref="F16"/>
    </sheetView>
  </sheetViews>
  <sheetFormatPr defaultRowHeight="15" x14ac:dyDescent="0.25"/>
  <cols>
    <col min="2" max="2" width="24" customWidth="1"/>
    <col min="3" max="3" width="23.28515625" customWidth="1"/>
    <col min="4" max="4" width="10.7109375" customWidth="1"/>
    <col min="5" max="5" width="11.140625" customWidth="1"/>
    <col min="6" max="6" width="11.7109375" bestFit="1" customWidth="1"/>
  </cols>
  <sheetData>
    <row r="2" spans="2:6" x14ac:dyDescent="0.25">
      <c r="B2" s="65" t="s">
        <v>33</v>
      </c>
      <c r="C2" s="65"/>
      <c r="D2" s="65"/>
      <c r="E2" s="65"/>
    </row>
    <row r="3" spans="2:6" x14ac:dyDescent="0.25">
      <c r="B3" s="39" t="s">
        <v>23</v>
      </c>
      <c r="C3" s="39" t="s">
        <v>28</v>
      </c>
      <c r="D3" s="37" t="s">
        <v>30</v>
      </c>
      <c r="E3" s="37" t="s">
        <v>31</v>
      </c>
    </row>
    <row r="4" spans="2:6" x14ac:dyDescent="0.25">
      <c r="B4" s="37" t="s">
        <v>24</v>
      </c>
      <c r="C4" s="37">
        <v>511</v>
      </c>
      <c r="D4" s="38">
        <v>100</v>
      </c>
      <c r="E4" s="41">
        <f>C4*D4</f>
        <v>51100</v>
      </c>
    </row>
    <row r="5" spans="2:6" x14ac:dyDescent="0.25">
      <c r="B5" s="37" t="s">
        <v>25</v>
      </c>
      <c r="C5" s="37">
        <v>1006</v>
      </c>
      <c r="D5" s="38">
        <v>350</v>
      </c>
      <c r="E5" s="41">
        <f t="shared" ref="E5:E7" si="0">C5*D5</f>
        <v>352100</v>
      </c>
    </row>
    <row r="6" spans="2:6" x14ac:dyDescent="0.25">
      <c r="B6" s="37" t="s">
        <v>29</v>
      </c>
      <c r="C6" s="37">
        <v>68487</v>
      </c>
      <c r="D6" s="38">
        <v>0.05</v>
      </c>
      <c r="E6" s="41">
        <f t="shared" si="0"/>
        <v>3424.3500000000004</v>
      </c>
    </row>
    <row r="7" spans="2:6" x14ac:dyDescent="0.25">
      <c r="B7" s="37" t="s">
        <v>26</v>
      </c>
      <c r="C7" s="37">
        <v>107</v>
      </c>
      <c r="D7" s="38">
        <v>1500</v>
      </c>
      <c r="E7" s="41">
        <f t="shared" si="0"/>
        <v>160500</v>
      </c>
    </row>
    <row r="8" spans="2:6" x14ac:dyDescent="0.25">
      <c r="B8" s="42" t="s">
        <v>27</v>
      </c>
      <c r="C8" s="37"/>
      <c r="D8" s="37"/>
      <c r="E8" s="37">
        <f>SUM(E4:E7)</f>
        <v>567124.35</v>
      </c>
      <c r="F8" s="36"/>
    </row>
    <row r="10" spans="2:6" x14ac:dyDescent="0.25">
      <c r="B10" s="62" t="s">
        <v>32</v>
      </c>
      <c r="C10" s="63"/>
      <c r="D10" s="63"/>
      <c r="E10" s="64"/>
    </row>
    <row r="11" spans="2:6" x14ac:dyDescent="0.25">
      <c r="B11" s="40" t="s">
        <v>23</v>
      </c>
      <c r="C11" s="40" t="s">
        <v>28</v>
      </c>
      <c r="D11" s="43" t="s">
        <v>30</v>
      </c>
      <c r="E11" s="43" t="s">
        <v>31</v>
      </c>
    </row>
    <row r="12" spans="2:6" x14ac:dyDescent="0.25">
      <c r="B12" s="43" t="s">
        <v>24</v>
      </c>
      <c r="C12" s="43">
        <v>4047</v>
      </c>
      <c r="D12" s="44">
        <v>100</v>
      </c>
      <c r="E12" s="45">
        <f>C12*D12</f>
        <v>404700</v>
      </c>
    </row>
    <row r="13" spans="2:6" x14ac:dyDescent="0.25">
      <c r="B13" s="43" t="s">
        <v>25</v>
      </c>
      <c r="C13" s="43">
        <v>7288</v>
      </c>
      <c r="D13" s="44">
        <v>350</v>
      </c>
      <c r="E13" s="45">
        <f t="shared" ref="E13:E15" si="1">C13*D13</f>
        <v>2550800</v>
      </c>
    </row>
    <row r="14" spans="2:6" x14ac:dyDescent="0.25">
      <c r="B14" s="43" t="s">
        <v>29</v>
      </c>
      <c r="C14" s="43">
        <v>1500001</v>
      </c>
      <c r="D14" s="44">
        <v>0.05</v>
      </c>
      <c r="E14" s="45">
        <f t="shared" si="1"/>
        <v>75000.05</v>
      </c>
    </row>
    <row r="15" spans="2:6" x14ac:dyDescent="0.25">
      <c r="B15" s="43" t="s">
        <v>26</v>
      </c>
      <c r="C15" s="43">
        <v>1421</v>
      </c>
      <c r="D15" s="44">
        <v>1500</v>
      </c>
      <c r="E15" s="45">
        <f t="shared" si="1"/>
        <v>2131500</v>
      </c>
    </row>
    <row r="16" spans="2:6" x14ac:dyDescent="0.25">
      <c r="B16" s="46" t="s">
        <v>27</v>
      </c>
      <c r="C16" s="40"/>
      <c r="D16" s="43"/>
      <c r="E16" s="43">
        <f>SUM(E12:E15)</f>
        <v>5162000.05</v>
      </c>
      <c r="F16" s="36"/>
    </row>
  </sheetData>
  <mergeCells count="2">
    <mergeCell ref="B10:E10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10"/>
  <sheetViews>
    <sheetView workbookViewId="0">
      <selection activeCell="J23" sqref="J23"/>
    </sheetView>
  </sheetViews>
  <sheetFormatPr defaultRowHeight="15" x14ac:dyDescent="0.25"/>
  <cols>
    <col min="11" max="11" width="18.5703125" customWidth="1"/>
  </cols>
  <sheetData>
    <row r="1" spans="11:12" ht="15.75" thickBot="1" x14ac:dyDescent="0.3"/>
    <row r="2" spans="11:12" ht="15.75" thickBot="1" x14ac:dyDescent="0.3">
      <c r="K2" s="55" t="s">
        <v>34</v>
      </c>
      <c r="L2" s="56" t="s">
        <v>11</v>
      </c>
    </row>
    <row r="3" spans="11:12" x14ac:dyDescent="0.25">
      <c r="K3" s="53" t="s">
        <v>35</v>
      </c>
      <c r="L3" s="54">
        <v>67.150000000000006</v>
      </c>
    </row>
    <row r="4" spans="11:12" x14ac:dyDescent="0.25">
      <c r="K4" s="52" t="s">
        <v>2</v>
      </c>
      <c r="L4" s="47">
        <v>14.46</v>
      </c>
    </row>
    <row r="5" spans="11:12" x14ac:dyDescent="0.25">
      <c r="K5" s="52" t="s">
        <v>1</v>
      </c>
      <c r="L5" s="47">
        <v>8.0299999999999994</v>
      </c>
    </row>
    <row r="6" spans="11:12" x14ac:dyDescent="0.25">
      <c r="K6" s="52" t="s">
        <v>4</v>
      </c>
      <c r="L6" s="47">
        <v>2.82</v>
      </c>
    </row>
    <row r="7" spans="11:12" x14ac:dyDescent="0.25">
      <c r="K7" s="52" t="s">
        <v>36</v>
      </c>
      <c r="L7" s="47">
        <v>1.74</v>
      </c>
    </row>
    <row r="8" spans="11:12" x14ac:dyDescent="0.25">
      <c r="K8" s="52" t="s">
        <v>3</v>
      </c>
      <c r="L8" s="47">
        <v>0.6</v>
      </c>
    </row>
    <row r="9" spans="11:12" ht="15.75" thickBot="1" x14ac:dyDescent="0.3">
      <c r="K9" s="57" t="s">
        <v>37</v>
      </c>
      <c r="L9" s="58">
        <v>5.2</v>
      </c>
    </row>
    <row r="10" spans="11:12" ht="15.75" thickBot="1" x14ac:dyDescent="0.3">
      <c r="K10" s="55" t="s">
        <v>5</v>
      </c>
      <c r="L10" s="56">
        <f>SUM(L3:L9)</f>
        <v>100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N8"/>
  <sheetViews>
    <sheetView workbookViewId="0">
      <selection activeCell="O9" sqref="M3:O9"/>
    </sheetView>
  </sheetViews>
  <sheetFormatPr defaultRowHeight="15" x14ac:dyDescent="0.25"/>
  <cols>
    <col min="13" max="13" width="13.7109375" customWidth="1"/>
  </cols>
  <sheetData>
    <row r="3" spans="13:14" x14ac:dyDescent="0.25">
      <c r="M3" s="9"/>
      <c r="N3" s="9"/>
    </row>
    <row r="4" spans="13:14" x14ac:dyDescent="0.25">
      <c r="M4" s="9"/>
      <c r="N4" s="9"/>
    </row>
    <row r="5" spans="13:14" x14ac:dyDescent="0.25">
      <c r="M5" s="9"/>
      <c r="N5" s="9"/>
    </row>
    <row r="6" spans="13:14" x14ac:dyDescent="0.25">
      <c r="M6" s="9"/>
      <c r="N6" s="9"/>
    </row>
    <row r="7" spans="13:14" x14ac:dyDescent="0.25">
      <c r="M7" s="9"/>
      <c r="N7" s="9"/>
    </row>
    <row r="8" spans="13:14" x14ac:dyDescent="0.25">
      <c r="M8" s="9"/>
      <c r="N8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Plan4</vt:lpstr>
      <vt:lpstr>Plan5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2012-11-27T22:07:45Z</dcterms:created>
  <dcterms:modified xsi:type="dcterms:W3CDTF">2012-11-28T23:26:22Z</dcterms:modified>
</cp:coreProperties>
</file>